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10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<sst xmlns="http://schemas.openxmlformats.org/spreadsheetml/2006/main" count="356" uniqueCount="249">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</sst>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87" activePane="bottomLeft" state="frozen"/>
      <selection pane="topLeft" activeCell="A1" sqref="A1"/>
      <selection pane="bottomLeft" activeCell="C15" sqref="C1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0.75</v>
      </c>
    </row>
    <row r="23" spans="1:6" ht="30">
      <c r="A23" s="15" t="s">
        <v>34</v>
      </c>
      <c r="B23" s="10" t="s">
        <v>36</v>
      </c>
      <c r="C23" s="79" t="s">
        <v>5</v>
      </c>
      <c r="F23" s="32">
        <f>+VALUE(A65)</f>
        <v>0.8333333333333334</v>
      </c>
    </row>
    <row r="24" spans="1:6" ht="30">
      <c r="A24" s="15" t="s">
        <v>35</v>
      </c>
      <c r="B24" s="10" t="s">
        <v>37</v>
      </c>
      <c r="C24" s="79" t="s">
        <v>5</v>
      </c>
      <c r="F24" s="32">
        <f>+VALUE(A71)</f>
        <v>0.6666666666666666</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5">
      <c r="A27" s="29" t="s">
        <v>39</v>
      </c>
      <c r="B27" s="107" t="s">
        <v>40</v>
      </c>
      <c r="C27" s="108"/>
      <c r="F27" s="32">
        <f>+VALUE(A103)</f>
        <v>0.7</v>
      </c>
    </row>
    <row r="28" spans="1:6" ht="30">
      <c r="A28" s="15" t="s">
        <v>42</v>
      </c>
      <c r="B28" s="10" t="s">
        <v>44</v>
      </c>
      <c r="C28" s="79" t="s">
        <v>5</v>
      </c>
      <c r="F28" s="32">
        <f>+VALUE(A106)</f>
        <v>0.5</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248</v>
      </c>
    </row>
    <row r="42" spans="1:3" ht="15">
      <c r="A42" s="15" t="s">
        <v>67</v>
      </c>
      <c r="B42" s="10" t="s">
        <v>57</v>
      </c>
      <c r="C42" s="79" t="s">
        <v>248</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248</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248</v>
      </c>
    </row>
    <row r="54" spans="1:3" ht="30">
      <c r="A54" s="15" t="s">
        <v>83</v>
      </c>
      <c r="B54" s="10" t="s">
        <v>229</v>
      </c>
      <c r="C54" s="79" t="s">
        <v>248</v>
      </c>
    </row>
    <row r="55" spans="1:3" ht="30">
      <c r="A55" s="15" t="s">
        <v>84</v>
      </c>
      <c r="B55" s="10" t="s">
        <v>80</v>
      </c>
      <c r="C55" s="79" t="s">
        <v>248</v>
      </c>
    </row>
    <row r="56" spans="1:3" ht="30">
      <c r="A56" s="15" t="s">
        <v>242</v>
      </c>
      <c r="B56" s="10" t="s">
        <v>81</v>
      </c>
      <c r="C56" s="79" t="s">
        <v>6</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248</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248</v>
      </c>
    </row>
    <row r="64" spans="1:3" ht="45">
      <c r="A64" s="15" t="s">
        <v>98</v>
      </c>
      <c r="B64" s="10" t="s">
        <v>92</v>
      </c>
      <c r="C64" s="79" t="s">
        <v>6</v>
      </c>
    </row>
    <row r="65" spans="1:3" ht="24.75" customHeight="1">
      <c r="A65" s="101">
        <f>_xlfn.IFERROR((COUNTIF(C59:C64,"Da")+(COUNTIF(C59:C64,"Djelomično")/2))/((COUNTIF(C59:C64,"Da")+COUNTIF(C59:C64,"Ne")+COUNTIF(C59:C64,"Djelomično"))),"Nije primjenjivo")</f>
        <v>0.8333333333333334</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5</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0.6666666666666666</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248</v>
      </c>
    </row>
    <row r="78" spans="1:3" ht="45">
      <c r="A78" s="15" t="s">
        <v>121</v>
      </c>
      <c r="B78" s="10" t="s">
        <v>245</v>
      </c>
      <c r="C78" s="79" t="s">
        <v>248</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248</v>
      </c>
    </row>
    <row r="82" spans="1:3" ht="15">
      <c r="A82" s="15" t="s">
        <v>135</v>
      </c>
      <c r="B82" s="10" t="s">
        <v>125</v>
      </c>
      <c r="C82" s="79" t="s">
        <v>248</v>
      </c>
    </row>
    <row r="83" spans="1:3" ht="15">
      <c r="A83" s="15" t="s">
        <v>136</v>
      </c>
      <c r="B83" s="10" t="s">
        <v>126</v>
      </c>
      <c r="C83" s="79" t="s">
        <v>5</v>
      </c>
    </row>
    <row r="84" spans="1:3" ht="30">
      <c r="A84" s="15" t="s">
        <v>137</v>
      </c>
      <c r="B84" s="10" t="s">
        <v>127</v>
      </c>
      <c r="C84" s="79" t="s">
        <v>248</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248</v>
      </c>
    </row>
    <row r="91" spans="1:3" ht="60">
      <c r="A91" s="15" t="s">
        <v>144</v>
      </c>
      <c r="B91" s="10" t="s">
        <v>133</v>
      </c>
      <c r="C91" s="79" t="s">
        <v>248</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v>
      </c>
      <c r="B103" s="102"/>
      <c r="C103" s="103"/>
    </row>
    <row r="104" spans="1:3" ht="24.75" customHeight="1">
      <c r="A104" s="14" t="s">
        <v>177</v>
      </c>
      <c r="B104" s="105" t="s">
        <v>244</v>
      </c>
      <c r="C104" s="106"/>
    </row>
    <row r="105" spans="1:3" ht="30">
      <c r="A105" s="15" t="s">
        <v>38</v>
      </c>
      <c r="B105" s="10" t="s">
        <v>158</v>
      </c>
      <c r="C105" s="79" t="s">
        <v>173</v>
      </c>
    </row>
    <row r="106" spans="1:3" ht="24.75" customHeight="1" thickBot="1">
      <c r="A106" s="109" t="str">
        <f>IF(C105="Više od 90%","100%",IF(C105="80% - 90%","75%",IF(C105="70% - 80%","50%",IF(C105="60% - 70%","25%",IF(C105="Manje od 60%","0%","Nije primjenjivo")))))</f>
        <v>50%</v>
      </c>
      <c r="B106" s="110"/>
      <c r="C106" s="111"/>
    </row>
    <row r="107" spans="1:3" ht="24.75" customHeight="1">
      <c r="A107" s="112" t="s">
        <v>179</v>
      </c>
      <c r="B107" s="113"/>
      <c r="C107" s="116">
        <f>_xlfn.SUMIFS(F15:F28,F15:F28,"&lt;&gt;#VALUE!")/COUNT(F15:F28)</f>
        <v>0.7761904761904761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0.8333333333333334</v>
      </c>
      <c r="D11" s="81"/>
    </row>
    <row r="12" spans="1:4" s="34" customFormat="1" ht="39.75" customHeight="1">
      <c r="A12" s="45" t="s">
        <v>100</v>
      </c>
      <c r="B12" s="38" t="s">
        <v>191</v>
      </c>
      <c r="C12" s="40">
        <f>+Upitnik!A71</f>
        <v>0.6666666666666666</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0.7</v>
      </c>
      <c r="D15" s="81"/>
    </row>
    <row r="16" spans="1:4" s="34" customFormat="1" ht="39.75" customHeight="1" thickBot="1">
      <c r="A16" s="46" t="s">
        <v>177</v>
      </c>
      <c r="B16" s="41" t="s">
        <v>178</v>
      </c>
      <c r="C16" s="42" t="str">
        <f>+Upitnik!A106</f>
        <v>50%</v>
      </c>
      <c r="D16" s="82"/>
    </row>
    <row r="17" spans="1:4" s="34" customFormat="1" ht="39.75" customHeight="1" thickBot="1">
      <c r="A17" s="118" t="s">
        <v>179</v>
      </c>
      <c r="B17" s="119"/>
      <c r="C17" s="84">
        <f>+Upitnik!C107</f>
        <v>0.7761904761904761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Procelnik</cp:lastModifiedBy>
  <cp:lastPrinted>2019-12-05T14:42:35Z</cp:lastPrinted>
  <dcterms:created xsi:type="dcterms:W3CDTF">2012-05-21T15:07:27Z</dcterms:created>
  <dcterms:modified xsi:type="dcterms:W3CDTF">2023-07-25T10:53:31Z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